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x200-my.sharepoint.com/personal/cindy_winchester_runnelscounty_org/Documents/Annual Financial Exhibit/Annual Financial Exhibit 2025/"/>
    </mc:Choice>
  </mc:AlternateContent>
  <xr:revisionPtr revIDLastSave="122" documentId="8_{FE4D8AFC-3967-4489-8E72-9157876EF362}" xr6:coauthVersionLast="47" xr6:coauthVersionMax="47" xr10:uidLastSave="{F2EF33A3-47B0-4421-B3E9-A02BE2A54E70}"/>
  <bookViews>
    <workbookView xWindow="-108" yWindow="-108" windowWidth="23256" windowHeight="12456" activeTab="1" xr2:uid="{00000000-000D-0000-FFFF-FFFF00000000}"/>
  </bookViews>
  <sheets>
    <sheet name="Cover Sheet" sheetId="3" r:id="rId1"/>
    <sheet name="Report" sheetId="1" r:id="rId2"/>
    <sheet name="Authorized Debt" sheetId="2" r:id="rId3"/>
  </sheets>
  <definedNames>
    <definedName name="_xlnm.Print_Area" localSheetId="2">'Authorized Debt'!$A$1:$E$59</definedName>
    <definedName name="_xlnm.Print_Area" localSheetId="0">'Cover Sheet'!$A$1:$K$22</definedName>
    <definedName name="_xlnm.Print_Area" localSheetId="1">Report!$A$1:$J$16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9" i="1"/>
  <c r="C7" i="1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C30" i="2"/>
  <c r="B30" i="2"/>
  <c r="E47" i="2"/>
</calcChain>
</file>

<file path=xl/sharedStrings.xml><?xml version="1.0" encoding="utf-8"?>
<sst xmlns="http://schemas.openxmlformats.org/spreadsheetml/2006/main" count="103" uniqueCount="88">
  <si>
    <t>RUNNELS COUNTY</t>
  </si>
  <si>
    <t>Annual Local Debt Report</t>
  </si>
  <si>
    <t>Total Principal of all outstanding debt obligations:</t>
  </si>
  <si>
    <t>all outstanding debt obligations on time and in full:</t>
  </si>
  <si>
    <t xml:space="preserve">Combined Principal and Interest required to pay </t>
  </si>
  <si>
    <t>Total Authorized debt obligations:</t>
  </si>
  <si>
    <t>Authorized Debt Obligations:</t>
  </si>
  <si>
    <t xml:space="preserve"> VIN or Serial Number</t>
  </si>
  <si>
    <t>Description of Equipment</t>
  </si>
  <si>
    <t>Lessor</t>
  </si>
  <si>
    <t>Address</t>
  </si>
  <si>
    <t>Original Cost</t>
  </si>
  <si>
    <t>TOTAL</t>
  </si>
  <si>
    <t>Physical Address:</t>
  </si>
  <si>
    <t>613 Hutchings Ave., Ballinger, Texas  76821</t>
  </si>
  <si>
    <t>Mailing Address:</t>
  </si>
  <si>
    <t>P.O. Box 310, Ballinger, Texas  76821</t>
  </si>
  <si>
    <t>County Judge's Telepone:</t>
  </si>
  <si>
    <t>325-365-2633</t>
  </si>
  <si>
    <t>County Judge's email:</t>
  </si>
  <si>
    <t xml:space="preserve">Most Recent Completed </t>
  </si>
  <si>
    <t>Physical Year:</t>
  </si>
  <si>
    <t>Contact Infor for Report:</t>
  </si>
  <si>
    <t>Cindy Winchester, Runnels County Auditor</t>
  </si>
  <si>
    <t>Telephone:</t>
  </si>
  <si>
    <t>325-365-2221</t>
  </si>
  <si>
    <t>Email:</t>
  </si>
  <si>
    <t>N/A</t>
  </si>
  <si>
    <t>julia.miller@runnelscounty.org</t>
  </si>
  <si>
    <t>cindy.winchester@runnelscounty.org</t>
  </si>
  <si>
    <t>First National Bank</t>
  </si>
  <si>
    <t>3801 Fairway Blvd., Wichita Falls, Texas  76310</t>
  </si>
  <si>
    <t>1DW672GPPJF686632</t>
  </si>
  <si>
    <t>2018 John Deere 672G Motor Grader</t>
  </si>
  <si>
    <t>Deere Credit, Inc.</t>
  </si>
  <si>
    <t>6400 NW 86th St., Johnston, IA  50131</t>
  </si>
  <si>
    <t>First Financial Bank</t>
  </si>
  <si>
    <t>P.O. Box 701, Abilene, Texas  79604</t>
  </si>
  <si>
    <t>American National Leasing</t>
  </si>
  <si>
    <t>2732 Midwestern Parkway, Wichita Falls, Texas  76308</t>
  </si>
  <si>
    <t>TOTAL DEBT</t>
  </si>
  <si>
    <t>1DW672GXVMF809993</t>
  </si>
  <si>
    <t>2021 John Deere 672G Motor Grader</t>
  </si>
  <si>
    <t>1DW544PACMLZ11931</t>
  </si>
  <si>
    <t>2021 John Deere 544P Wheel Loader</t>
  </si>
  <si>
    <t>2020 Election Equipment</t>
  </si>
  <si>
    <t>CT00238M</t>
  </si>
  <si>
    <t>2016 Case IH Farmall 103A Tractor</t>
  </si>
  <si>
    <t>1T0310SLCNLF430117</t>
  </si>
  <si>
    <t>2022 John Deere 310SL Back Hoe</t>
  </si>
  <si>
    <t>1DW672GXVHF682371</t>
  </si>
  <si>
    <t>2017 John Deere 672G Motor Grader</t>
  </si>
  <si>
    <t>1FF060GXKNJ295861</t>
  </si>
  <si>
    <t>2023 John Deere 60G Compact Excavator</t>
  </si>
  <si>
    <t>1GNSCLED5NR219754</t>
  </si>
  <si>
    <t>2022 Chevrolet Tahoe</t>
  </si>
  <si>
    <t>DW770GX627952</t>
  </si>
  <si>
    <t>2010 John Deere 770G Motor Grader</t>
  </si>
  <si>
    <t>FYE September 30, 2025</t>
  </si>
  <si>
    <t>10-01-2024  to 09-30-2025</t>
  </si>
  <si>
    <t>CAPITAL LEASES</t>
  </si>
  <si>
    <t>GENERAL OBLIGATION DEBT:</t>
  </si>
  <si>
    <t>General Obligation Bonds, Series 2025</t>
  </si>
  <si>
    <t>Issued for: $ 3,865,000</t>
  </si>
  <si>
    <t>DUE 9-30-2026</t>
  </si>
  <si>
    <t>Principal</t>
  </si>
  <si>
    <t>DUE 9-30-2027</t>
  </si>
  <si>
    <t>DUE 9-30-2028</t>
  </si>
  <si>
    <t>DUE 9-30-2029</t>
  </si>
  <si>
    <t>DUE 9-30-2030</t>
  </si>
  <si>
    <t>DUE 9-30-2031</t>
  </si>
  <si>
    <t>DUE 9-30-2032</t>
  </si>
  <si>
    <t>DUE 9-30-2033</t>
  </si>
  <si>
    <t>DUE 9-30-2034</t>
  </si>
  <si>
    <t>DUE 9-30-2035</t>
  </si>
  <si>
    <t>DUE 9-30-2036</t>
  </si>
  <si>
    <t>DUE 9-30-2037</t>
  </si>
  <si>
    <t>DUE 9-30-2038</t>
  </si>
  <si>
    <t>DUE 9-30-2039</t>
  </si>
  <si>
    <t>DUE 9-30-2040</t>
  </si>
  <si>
    <t>DUE 9-30-2041</t>
  </si>
  <si>
    <t>DUE 9-30-2042</t>
  </si>
  <si>
    <t>DUE 9-30-2043</t>
  </si>
  <si>
    <t>DUE 9-30-2044</t>
  </si>
  <si>
    <t>DUE 9-30-2045</t>
  </si>
  <si>
    <t>Interest</t>
  </si>
  <si>
    <t>Debt Service</t>
  </si>
  <si>
    <t>Total Debt principal secured by Ad Valorem Taxation: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</si>
</sst>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\ #,##0.0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4" fontId="0" fillId="0" borderId="0" xfId="1" applyFont="1"/>
    <xf numFmtId="0" fontId="4" fillId="0" borderId="0" xfId="2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8" fontId="0" fillId="0" borderId="0" xfId="0" applyNumberFormat="1"/>
    <xf numFmtId="0" fontId="6" fillId="0" borderId="0" xfId="0" applyFont="1" applyAlignment="1">
      <alignment horizontal="center"/>
    </xf>
    <xf numFmtId="8" fontId="0" fillId="0" borderId="0" xfId="1" applyNumberFormat="1" applyFont="1"/>
    <xf numFmtId="164" fontId="7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8" fontId="5" fillId="0" borderId="0" xfId="0" applyNumberFormat="1" applyFont="1" applyAlignment="1">
      <alignment horizontal="left"/>
    </xf>
    <xf numFmtId="8" fontId="5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0" xfId="0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1" applyNumberFormat="1" applyFont="1" applyAlignment="1">
      <alignment horizontal="center"/>
    </xf>
    <xf numFmtId="8" fontId="8" fillId="0" borderId="0" xfId="1" applyNumberFormat="1" applyFont="1" applyAlignment="1">
      <alignment horizontal="center"/>
    </xf>
    <xf numFmtId="8" fontId="8" fillId="0" borderId="4" xfId="0" applyNumberFormat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8" fontId="8" fillId="0" borderId="4" xfId="1" applyNumberFormat="1" applyFont="1" applyBorder="1" applyAlignment="1">
      <alignment horizontal="center"/>
    </xf>
    <xf numFmtId="8" fontId="2" fillId="0" borderId="0" xfId="0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indy.winchester@runnelscounty.org" TargetMode="External"/><Relationship Id="rId1" Type="http://schemas.openxmlformats.org/officeDocument/2006/relationships/hyperlink" Target="mailto:julia.miller@runnelscounty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C14" sqref="C14"/>
    </sheetView>
  </sheetViews>
  <sheetFormatPr defaultRowHeight="14.4" x14ac:dyDescent="0.3"/>
  <cols>
    <col min="2" max="2" width="15.5546875" customWidth="1"/>
  </cols>
  <sheetData>
    <row r="1" spans="1:11" ht="18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3">
      <c r="A3" s="13" t="s">
        <v>58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5" spans="1:11" x14ac:dyDescent="0.3">
      <c r="A5" t="s">
        <v>13</v>
      </c>
      <c r="C5" t="s">
        <v>14</v>
      </c>
    </row>
    <row r="7" spans="1:11" x14ac:dyDescent="0.3">
      <c r="A7" t="s">
        <v>15</v>
      </c>
      <c r="C7" t="s">
        <v>16</v>
      </c>
    </row>
    <row r="9" spans="1:11" x14ac:dyDescent="0.3">
      <c r="A9" t="s">
        <v>17</v>
      </c>
      <c r="C9" t="s">
        <v>18</v>
      </c>
    </row>
    <row r="10" spans="1:11" x14ac:dyDescent="0.3">
      <c r="A10" t="s">
        <v>19</v>
      </c>
      <c r="C10" s="3" t="s">
        <v>28</v>
      </c>
    </row>
    <row r="12" spans="1:11" x14ac:dyDescent="0.3">
      <c r="A12" t="s">
        <v>20</v>
      </c>
    </row>
    <row r="13" spans="1:11" x14ac:dyDescent="0.3">
      <c r="A13" t="s">
        <v>21</v>
      </c>
      <c r="C13" t="s">
        <v>59</v>
      </c>
    </row>
    <row r="16" spans="1:11" x14ac:dyDescent="0.3">
      <c r="A16" t="s">
        <v>22</v>
      </c>
      <c r="C16" t="s">
        <v>23</v>
      </c>
    </row>
    <row r="17" spans="1:3" x14ac:dyDescent="0.3">
      <c r="A17" t="s">
        <v>24</v>
      </c>
      <c r="C17" t="s">
        <v>25</v>
      </c>
    </row>
    <row r="18" spans="1:3" x14ac:dyDescent="0.3">
      <c r="A18" t="s">
        <v>26</v>
      </c>
      <c r="C18" s="3" t="s">
        <v>29</v>
      </c>
    </row>
  </sheetData>
  <mergeCells count="3">
    <mergeCell ref="A1:K1"/>
    <mergeCell ref="A2:K2"/>
    <mergeCell ref="A3:K3"/>
  </mergeCells>
  <hyperlinks>
    <hyperlink ref="C10" r:id="rId1" xr:uid="{00000000-0004-0000-0000-000000000000}"/>
    <hyperlink ref="C18" r:id="rId2" xr:uid="{00000000-0004-0000-0000-000001000000}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workbookViewId="0">
      <selection activeCell="A15" sqref="A15"/>
    </sheetView>
  </sheetViews>
  <sheetFormatPr defaultRowHeight="14.4" x14ac:dyDescent="0.3"/>
  <cols>
    <col min="1" max="1" width="39" customWidth="1"/>
    <col min="3" max="3" width="18.109375" customWidth="1"/>
    <col min="4" max="4" width="15.109375" customWidth="1"/>
  </cols>
  <sheetData>
    <row r="1" spans="1:10" ht="18.7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8" customHeight="1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3">
      <c r="A3" s="13" t="s">
        <v>58</v>
      </c>
      <c r="B3" s="13"/>
      <c r="C3" s="13"/>
      <c r="D3" s="13"/>
      <c r="E3" s="13"/>
      <c r="F3" s="13"/>
      <c r="G3" s="13"/>
      <c r="H3" s="13"/>
      <c r="I3" s="13"/>
      <c r="J3" s="13"/>
    </row>
    <row r="5" spans="1:10" x14ac:dyDescent="0.3">
      <c r="A5" s="1" t="s">
        <v>40</v>
      </c>
    </row>
    <row r="7" spans="1:10" x14ac:dyDescent="0.3">
      <c r="A7" t="s">
        <v>5</v>
      </c>
      <c r="C7" s="9">
        <f>'Authorized Debt'!B30+'Authorized Debt'!E47</f>
        <v>5219518.97</v>
      </c>
    </row>
    <row r="8" spans="1:10" x14ac:dyDescent="0.3">
      <c r="C8" s="2"/>
    </row>
    <row r="9" spans="1:10" x14ac:dyDescent="0.3">
      <c r="A9" t="s">
        <v>2</v>
      </c>
      <c r="C9" s="10">
        <f>'Authorized Debt'!B30+668353.97</f>
        <v>4533353.97</v>
      </c>
    </row>
    <row r="10" spans="1:10" x14ac:dyDescent="0.3">
      <c r="C10" s="2"/>
    </row>
    <row r="11" spans="1:10" x14ac:dyDescent="0.3">
      <c r="A11" t="s">
        <v>4</v>
      </c>
      <c r="C11" s="2"/>
    </row>
    <row r="12" spans="1:10" x14ac:dyDescent="0.3">
      <c r="A12" t="s">
        <v>3</v>
      </c>
      <c r="C12" s="9">
        <f>'Authorized Debt'!D30+723973.96</f>
        <v>6672885.5</v>
      </c>
    </row>
    <row r="13" spans="1:10" x14ac:dyDescent="0.3">
      <c r="C13" s="2"/>
    </row>
    <row r="14" spans="1:10" x14ac:dyDescent="0.3">
      <c r="A14" s="1" t="s">
        <v>87</v>
      </c>
      <c r="C14" s="2">
        <v>3865000</v>
      </c>
    </row>
    <row r="15" spans="1:10" x14ac:dyDescent="0.3">
      <c r="A15" s="1"/>
      <c r="C15" s="2"/>
    </row>
    <row r="16" spans="1:10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</sheetData>
  <mergeCells count="3">
    <mergeCell ref="A1:J1"/>
    <mergeCell ref="A2:J2"/>
    <mergeCell ref="A3:J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5"/>
  <sheetViews>
    <sheetView topLeftCell="A31" workbookViewId="0">
      <selection activeCell="E47" sqref="E47"/>
    </sheetView>
  </sheetViews>
  <sheetFormatPr defaultRowHeight="14.4" x14ac:dyDescent="0.3"/>
  <cols>
    <col min="1" max="1" width="27.33203125" bestFit="1" customWidth="1"/>
    <col min="2" max="2" width="35.33203125" customWidth="1"/>
    <col min="3" max="3" width="23.88671875" style="23" customWidth="1"/>
    <col min="4" max="4" width="33.5546875" customWidth="1"/>
    <col min="5" max="5" width="19.88671875" customWidth="1"/>
  </cols>
  <sheetData>
    <row r="1" spans="1:5" ht="15.6" x14ac:dyDescent="0.3">
      <c r="A1" s="14"/>
      <c r="B1" s="14"/>
      <c r="C1" s="14"/>
      <c r="D1" s="14"/>
      <c r="E1" s="14"/>
    </row>
    <row r="2" spans="1:5" ht="15.6" x14ac:dyDescent="0.3">
      <c r="A2" s="14" t="s">
        <v>6</v>
      </c>
      <c r="B2" s="14"/>
      <c r="C2" s="14"/>
      <c r="D2" s="14"/>
      <c r="E2" s="14"/>
    </row>
    <row r="3" spans="1:5" ht="15.6" x14ac:dyDescent="0.3">
      <c r="A3" s="11"/>
      <c r="B3" s="11"/>
      <c r="C3" s="22"/>
      <c r="D3" s="11"/>
      <c r="E3" s="11"/>
    </row>
    <row r="4" spans="1:5" ht="15.6" x14ac:dyDescent="0.3">
      <c r="A4" s="11" t="s">
        <v>61</v>
      </c>
      <c r="B4" s="11"/>
      <c r="C4" s="22"/>
      <c r="D4" s="11"/>
      <c r="E4" s="11"/>
    </row>
    <row r="5" spans="1:5" ht="15.6" x14ac:dyDescent="0.3">
      <c r="A5" s="11"/>
      <c r="B5" s="11"/>
      <c r="C5" s="22"/>
      <c r="D5" s="11"/>
      <c r="E5" s="11"/>
    </row>
    <row r="6" spans="1:5" ht="15.6" x14ac:dyDescent="0.3">
      <c r="A6" s="18" t="s">
        <v>62</v>
      </c>
      <c r="B6" s="18"/>
      <c r="C6" s="22"/>
      <c r="D6" s="11"/>
      <c r="E6" s="11"/>
    </row>
    <row r="7" spans="1:5" ht="15.6" x14ac:dyDescent="0.3">
      <c r="A7" s="18" t="s">
        <v>63</v>
      </c>
      <c r="B7" s="19"/>
      <c r="C7" s="22"/>
      <c r="D7" s="11"/>
      <c r="E7" s="11"/>
    </row>
    <row r="8" spans="1:5" ht="15.6" x14ac:dyDescent="0.3">
      <c r="A8" s="18"/>
      <c r="B8" s="19"/>
      <c r="C8" s="22"/>
      <c r="D8" s="11"/>
      <c r="E8" s="11"/>
    </row>
    <row r="9" spans="1:5" ht="15.6" x14ac:dyDescent="0.3">
      <c r="A9" s="26"/>
      <c r="B9" s="21" t="s">
        <v>65</v>
      </c>
      <c r="C9" s="27" t="s">
        <v>85</v>
      </c>
      <c r="D9" s="28" t="s">
        <v>86</v>
      </c>
      <c r="E9" s="11"/>
    </row>
    <row r="10" spans="1:5" ht="15.6" x14ac:dyDescent="0.3">
      <c r="A10" s="18" t="s">
        <v>64</v>
      </c>
      <c r="B10" s="21">
        <v>110000</v>
      </c>
      <c r="C10" s="29">
        <v>185911.53</v>
      </c>
      <c r="D10" s="30">
        <f>B10+C10</f>
        <v>295911.53000000003</v>
      </c>
      <c r="E10" s="11"/>
    </row>
    <row r="11" spans="1:5" ht="15.6" x14ac:dyDescent="0.3">
      <c r="A11" s="18" t="s">
        <v>66</v>
      </c>
      <c r="B11" s="21">
        <v>115000</v>
      </c>
      <c r="C11" s="29">
        <v>181287.5</v>
      </c>
      <c r="D11" s="30">
        <f t="shared" ref="D11:D29" si="0">B11+C11</f>
        <v>296287.5</v>
      </c>
      <c r="E11" s="11"/>
    </row>
    <row r="12" spans="1:5" ht="15.6" x14ac:dyDescent="0.3">
      <c r="A12" s="18" t="s">
        <v>67</v>
      </c>
      <c r="B12" s="21">
        <v>125000</v>
      </c>
      <c r="C12" s="29">
        <v>174087.5</v>
      </c>
      <c r="D12" s="30">
        <f t="shared" si="0"/>
        <v>299087.5</v>
      </c>
      <c r="E12" s="11"/>
    </row>
    <row r="13" spans="1:5" ht="15.6" x14ac:dyDescent="0.3">
      <c r="A13" s="18" t="s">
        <v>68</v>
      </c>
      <c r="B13" s="21">
        <v>130000</v>
      </c>
      <c r="C13" s="29">
        <v>166437.5</v>
      </c>
      <c r="D13" s="30">
        <f t="shared" si="0"/>
        <v>296437.5</v>
      </c>
      <c r="E13" s="11"/>
    </row>
    <row r="14" spans="1:5" ht="15.6" x14ac:dyDescent="0.3">
      <c r="A14" s="18" t="s">
        <v>69</v>
      </c>
      <c r="B14" s="21">
        <v>140000</v>
      </c>
      <c r="C14" s="29">
        <v>158337.5</v>
      </c>
      <c r="D14" s="30">
        <f t="shared" si="0"/>
        <v>298337.5</v>
      </c>
      <c r="E14" s="11"/>
    </row>
    <row r="15" spans="1:5" ht="15.6" x14ac:dyDescent="0.3">
      <c r="A15" s="18" t="s">
        <v>70</v>
      </c>
      <c r="B15" s="21">
        <v>150000</v>
      </c>
      <c r="C15" s="29">
        <v>149637.5</v>
      </c>
      <c r="D15" s="30">
        <f t="shared" si="0"/>
        <v>299637.5</v>
      </c>
      <c r="E15" s="11"/>
    </row>
    <row r="16" spans="1:5" ht="15.6" x14ac:dyDescent="0.3">
      <c r="A16" s="18" t="s">
        <v>71</v>
      </c>
      <c r="B16" s="21">
        <v>155000</v>
      </c>
      <c r="C16" s="29">
        <v>140487.5</v>
      </c>
      <c r="D16" s="30">
        <f t="shared" si="0"/>
        <v>295487.5</v>
      </c>
      <c r="E16" s="11"/>
    </row>
    <row r="17" spans="1:5" ht="15.6" x14ac:dyDescent="0.3">
      <c r="A17" s="18" t="s">
        <v>72</v>
      </c>
      <c r="B17" s="21">
        <v>165000</v>
      </c>
      <c r="C17" s="29">
        <v>130887.5</v>
      </c>
      <c r="D17" s="30">
        <f t="shared" si="0"/>
        <v>295887.5</v>
      </c>
      <c r="E17" s="11"/>
    </row>
    <row r="18" spans="1:5" ht="15.6" x14ac:dyDescent="0.3">
      <c r="A18" s="18" t="s">
        <v>73</v>
      </c>
      <c r="B18" s="21">
        <v>175000</v>
      </c>
      <c r="C18" s="29">
        <v>120687.5</v>
      </c>
      <c r="D18" s="30">
        <f t="shared" si="0"/>
        <v>295687.5</v>
      </c>
      <c r="E18" s="11"/>
    </row>
    <row r="19" spans="1:5" ht="15.6" x14ac:dyDescent="0.3">
      <c r="A19" s="18" t="s">
        <v>74</v>
      </c>
      <c r="B19" s="21">
        <v>190000</v>
      </c>
      <c r="C19" s="29">
        <v>109737.5</v>
      </c>
      <c r="D19" s="30">
        <f t="shared" si="0"/>
        <v>299737.5</v>
      </c>
      <c r="E19" s="11"/>
    </row>
    <row r="20" spans="1:5" ht="15.6" x14ac:dyDescent="0.3">
      <c r="A20" s="18" t="s">
        <v>75</v>
      </c>
      <c r="B20" s="21">
        <v>195000</v>
      </c>
      <c r="C20" s="29">
        <v>100137.5</v>
      </c>
      <c r="D20" s="30">
        <f t="shared" si="0"/>
        <v>295137.5</v>
      </c>
      <c r="E20" s="11"/>
    </row>
    <row r="21" spans="1:5" ht="15.6" x14ac:dyDescent="0.3">
      <c r="A21" s="18" t="s">
        <v>76</v>
      </c>
      <c r="B21" s="21">
        <v>205000</v>
      </c>
      <c r="C21" s="29">
        <v>92137.5</v>
      </c>
      <c r="D21" s="30">
        <f t="shared" si="0"/>
        <v>297137.5</v>
      </c>
      <c r="E21" s="11"/>
    </row>
    <row r="22" spans="1:5" ht="15.6" x14ac:dyDescent="0.3">
      <c r="A22" s="18" t="s">
        <v>77</v>
      </c>
      <c r="B22" s="21">
        <v>215000</v>
      </c>
      <c r="C22" s="29">
        <v>83468.75</v>
      </c>
      <c r="D22" s="30">
        <f t="shared" si="0"/>
        <v>298468.75</v>
      </c>
      <c r="E22" s="11"/>
    </row>
    <row r="23" spans="1:5" ht="15.6" x14ac:dyDescent="0.3">
      <c r="A23" s="18" t="s">
        <v>78</v>
      </c>
      <c r="B23" s="21">
        <v>225000</v>
      </c>
      <c r="C23" s="29">
        <v>74118.75</v>
      </c>
      <c r="D23" s="30">
        <f t="shared" si="0"/>
        <v>299118.75</v>
      </c>
      <c r="E23" s="11"/>
    </row>
    <row r="24" spans="1:5" ht="15.6" x14ac:dyDescent="0.3">
      <c r="A24" s="18" t="s">
        <v>79</v>
      </c>
      <c r="B24" s="21">
        <v>235000</v>
      </c>
      <c r="C24" s="29">
        <v>64196.88</v>
      </c>
      <c r="D24" s="30">
        <f t="shared" si="0"/>
        <v>299196.88</v>
      </c>
      <c r="E24" s="11"/>
    </row>
    <row r="25" spans="1:5" ht="15.6" x14ac:dyDescent="0.3">
      <c r="A25" s="18" t="s">
        <v>80</v>
      </c>
      <c r="B25" s="21">
        <v>245000</v>
      </c>
      <c r="C25" s="29">
        <v>53696.88</v>
      </c>
      <c r="D25" s="30">
        <f t="shared" si="0"/>
        <v>298696.88</v>
      </c>
      <c r="E25" s="11"/>
    </row>
    <row r="26" spans="1:5" ht="15.6" x14ac:dyDescent="0.3">
      <c r="A26" s="18" t="s">
        <v>81</v>
      </c>
      <c r="B26" s="21">
        <v>255000</v>
      </c>
      <c r="C26" s="29">
        <v>42600</v>
      </c>
      <c r="D26" s="30">
        <f t="shared" si="0"/>
        <v>297600</v>
      </c>
      <c r="E26" s="11"/>
    </row>
    <row r="27" spans="1:5" ht="15.6" x14ac:dyDescent="0.3">
      <c r="A27" s="18" t="s">
        <v>82</v>
      </c>
      <c r="B27" s="21">
        <v>265000</v>
      </c>
      <c r="C27" s="29">
        <v>30900</v>
      </c>
      <c r="D27" s="30">
        <f t="shared" si="0"/>
        <v>295900</v>
      </c>
      <c r="E27" s="11"/>
    </row>
    <row r="28" spans="1:5" ht="15.6" x14ac:dyDescent="0.3">
      <c r="A28" s="18" t="s">
        <v>83</v>
      </c>
      <c r="B28" s="21">
        <v>280000</v>
      </c>
      <c r="C28" s="29">
        <v>18812.5</v>
      </c>
      <c r="D28" s="30">
        <f t="shared" si="0"/>
        <v>298812.5</v>
      </c>
      <c r="E28" s="11"/>
    </row>
    <row r="29" spans="1:5" ht="15.6" x14ac:dyDescent="0.3">
      <c r="A29" s="18" t="s">
        <v>84</v>
      </c>
      <c r="B29" s="31">
        <v>290000</v>
      </c>
      <c r="C29" s="32">
        <v>6343.75</v>
      </c>
      <c r="D29" s="33">
        <f t="shared" si="0"/>
        <v>296343.75</v>
      </c>
      <c r="E29" s="11"/>
    </row>
    <row r="30" spans="1:5" ht="15.6" x14ac:dyDescent="0.3">
      <c r="A30" s="18"/>
      <c r="B30" s="20">
        <f>SUM(B10:B29)</f>
        <v>3865000</v>
      </c>
      <c r="C30" s="22">
        <f>SUM(C10:C29)</f>
        <v>2083911.5399999998</v>
      </c>
      <c r="D30" s="20">
        <f>SUM(D10:D29)</f>
        <v>5948911.54</v>
      </c>
      <c r="E30" s="11"/>
    </row>
    <row r="31" spans="1:5" ht="15.6" x14ac:dyDescent="0.3">
      <c r="A31" s="18"/>
      <c r="B31" s="11"/>
      <c r="C31" s="22"/>
      <c r="D31" s="11"/>
      <c r="E31" s="11"/>
    </row>
    <row r="32" spans="1:5" ht="15.6" x14ac:dyDescent="0.3">
      <c r="A32" s="11"/>
      <c r="B32" s="11"/>
      <c r="C32" s="22"/>
      <c r="D32" s="11"/>
      <c r="E32" s="11"/>
    </row>
    <row r="33" spans="1:5" ht="15" thickBot="1" x14ac:dyDescent="0.35">
      <c r="A33" s="17" t="s">
        <v>60</v>
      </c>
      <c r="B33" s="4"/>
    </row>
    <row r="34" spans="1:5" ht="15" thickBot="1" x14ac:dyDescent="0.35">
      <c r="A34" s="15" t="s">
        <v>7</v>
      </c>
      <c r="B34" s="16" t="s">
        <v>8</v>
      </c>
      <c r="C34" s="24" t="s">
        <v>9</v>
      </c>
      <c r="D34" s="5" t="s">
        <v>10</v>
      </c>
      <c r="E34" s="6" t="s">
        <v>11</v>
      </c>
    </row>
    <row r="35" spans="1:5" x14ac:dyDescent="0.3">
      <c r="B35" s="4"/>
    </row>
    <row r="36" spans="1:5" x14ac:dyDescent="0.3">
      <c r="A36" s="8" t="s">
        <v>50</v>
      </c>
      <c r="B36" s="8" t="s">
        <v>51</v>
      </c>
      <c r="C36" s="23" t="s">
        <v>30</v>
      </c>
      <c r="D36" t="s">
        <v>31</v>
      </c>
      <c r="E36" s="7">
        <v>205000</v>
      </c>
    </row>
    <row r="37" spans="1:5" x14ac:dyDescent="0.3">
      <c r="A37" s="8" t="s">
        <v>41</v>
      </c>
      <c r="B37" s="8" t="s">
        <v>42</v>
      </c>
      <c r="C37" s="25" t="s">
        <v>30</v>
      </c>
      <c r="D37" t="s">
        <v>31</v>
      </c>
      <c r="E37" s="7">
        <v>292452.2</v>
      </c>
    </row>
    <row r="38" spans="1:5" x14ac:dyDescent="0.3">
      <c r="A38" s="8" t="s">
        <v>46</v>
      </c>
      <c r="B38" s="8" t="s">
        <v>47</v>
      </c>
      <c r="C38" s="25" t="s">
        <v>30</v>
      </c>
      <c r="D38" t="s">
        <v>31</v>
      </c>
      <c r="E38" s="7">
        <v>62778.82</v>
      </c>
    </row>
    <row r="39" spans="1:5" x14ac:dyDescent="0.3">
      <c r="A39" s="8" t="s">
        <v>48</v>
      </c>
      <c r="B39" s="8" t="s">
        <v>49</v>
      </c>
      <c r="C39" s="25" t="s">
        <v>30</v>
      </c>
      <c r="D39" t="s">
        <v>31</v>
      </c>
      <c r="E39" s="7">
        <v>82299</v>
      </c>
    </row>
    <row r="40" spans="1:5" x14ac:dyDescent="0.3">
      <c r="A40" s="8" t="s">
        <v>32</v>
      </c>
      <c r="B40" s="8" t="s">
        <v>33</v>
      </c>
      <c r="C40" s="25" t="s">
        <v>34</v>
      </c>
      <c r="D40" s="8" t="s">
        <v>35</v>
      </c>
      <c r="E40" s="7">
        <v>244941.69</v>
      </c>
    </row>
    <row r="41" spans="1:5" x14ac:dyDescent="0.3">
      <c r="A41" s="8" t="s">
        <v>43</v>
      </c>
      <c r="B41" s="8" t="s">
        <v>44</v>
      </c>
      <c r="C41" s="25" t="s">
        <v>30</v>
      </c>
      <c r="D41" t="s">
        <v>31</v>
      </c>
      <c r="E41" s="7">
        <v>136253.35999999999</v>
      </c>
    </row>
    <row r="42" spans="1:5" x14ac:dyDescent="0.3">
      <c r="A42" s="8" t="s">
        <v>52</v>
      </c>
      <c r="B42" s="8" t="s">
        <v>53</v>
      </c>
      <c r="C42" s="25" t="s">
        <v>30</v>
      </c>
      <c r="D42" t="s">
        <v>31</v>
      </c>
      <c r="E42" s="7">
        <v>84685</v>
      </c>
    </row>
    <row r="43" spans="1:5" x14ac:dyDescent="0.3">
      <c r="A43" s="8" t="s">
        <v>54</v>
      </c>
      <c r="B43" s="8" t="s">
        <v>55</v>
      </c>
      <c r="C43" s="23" t="s">
        <v>38</v>
      </c>
      <c r="D43" t="s">
        <v>39</v>
      </c>
      <c r="E43" s="7">
        <v>49681.77</v>
      </c>
    </row>
    <row r="44" spans="1:5" x14ac:dyDescent="0.3">
      <c r="A44" s="4" t="s">
        <v>27</v>
      </c>
      <c r="B44" s="4" t="s">
        <v>45</v>
      </c>
      <c r="C44" s="23" t="s">
        <v>36</v>
      </c>
      <c r="D44" t="s">
        <v>37</v>
      </c>
      <c r="E44" s="7">
        <v>49777.13</v>
      </c>
    </row>
    <row r="45" spans="1:5" x14ac:dyDescent="0.3">
      <c r="A45" s="8" t="s">
        <v>56</v>
      </c>
      <c r="B45" s="8" t="s">
        <v>57</v>
      </c>
      <c r="C45" s="25" t="s">
        <v>30</v>
      </c>
      <c r="D45" t="s">
        <v>31</v>
      </c>
      <c r="E45" s="7">
        <v>146650</v>
      </c>
    </row>
    <row r="46" spans="1:5" x14ac:dyDescent="0.3">
      <c r="A46" s="4"/>
      <c r="B46" s="8"/>
      <c r="E46" s="7"/>
    </row>
    <row r="47" spans="1:5" x14ac:dyDescent="0.3">
      <c r="A47" s="4"/>
      <c r="B47" s="4"/>
      <c r="D47" t="s">
        <v>12</v>
      </c>
      <c r="E47" s="34">
        <f>SUM(E36:E45)</f>
        <v>1354518.9699999997</v>
      </c>
    </row>
    <row r="48" spans="1:5" x14ac:dyDescent="0.3">
      <c r="A48" s="4"/>
      <c r="B48" s="4"/>
    </row>
    <row r="49" spans="1:5" x14ac:dyDescent="0.3">
      <c r="A49" s="8"/>
      <c r="B49" s="8"/>
      <c r="C49" s="25"/>
      <c r="E49" s="7"/>
    </row>
    <row r="50" spans="1:5" x14ac:dyDescent="0.3">
      <c r="A50" s="4"/>
      <c r="B50" s="4"/>
      <c r="E50" s="7"/>
    </row>
    <row r="51" spans="1:5" x14ac:dyDescent="0.3">
      <c r="A51" s="4"/>
      <c r="B51" s="4"/>
    </row>
    <row r="52" spans="1:5" x14ac:dyDescent="0.3">
      <c r="A52" s="4"/>
      <c r="B52" s="4"/>
      <c r="E52" s="7"/>
    </row>
    <row r="53" spans="1:5" x14ac:dyDescent="0.3">
      <c r="A53" s="4"/>
    </row>
    <row r="54" spans="1:5" x14ac:dyDescent="0.3">
      <c r="A54" s="4"/>
      <c r="B54" s="4"/>
      <c r="E54" s="2"/>
    </row>
    <row r="55" spans="1:5" x14ac:dyDescent="0.3">
      <c r="A55" s="4"/>
    </row>
  </sheetData>
  <mergeCells count="2">
    <mergeCell ref="A1:E1"/>
    <mergeCell ref="A2:E2"/>
  </mergeCells>
  <phoneticPr fontId="9" type="noConversion"/>
  <pageMargins left="0.7" right="0.7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Report</vt:lpstr>
      <vt:lpstr>Authorized Debt</vt:lpstr>
      <vt:lpstr>'Authorized Debt'!Print_Area</vt:lpstr>
      <vt:lpstr>'Cover Sheet'!Print_Area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Cindy Winchester</cp:lastModifiedBy>
  <cp:lastPrinted>2019-12-13T19:58:40Z</cp:lastPrinted>
  <dcterms:created xsi:type="dcterms:W3CDTF">2016-11-28T23:07:35Z</dcterms:created>
  <dcterms:modified xsi:type="dcterms:W3CDTF">2025-11-26T17:29:22Z</dcterms:modified>
</cp:coreProperties>
</file>